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<sst xmlns="http://schemas.openxmlformats.org/spreadsheetml/2006/main" count="28" uniqueCount="28">
  <si>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Vacuum (in Hg)</t>
  </si>
  <si>
    <t>Boost (PSI)</t>
  </si>
  <si>
    <t>Temp (F)</t>
  </si>
  <si>
    <t>RPM</t>
  </si>
  <si>
    <t>Displacement (ci)</t>
  </si>
  <si>
    <t>Pressure Drop (PSI)</t>
  </si>
  <si>
    <t>Di (lb/in^3)</t>
  </si>
  <si>
    <t>VE (%)</t>
  </si>
  <si>
    <t>Mf (lb/min)</t>
  </si>
  <si>
    <t>Mf (kg/hr)</t>
  </si>
  <si>
    <t>Inlet Pressure Drop (PSI)</t>
  </si>
  <si>
    <t>CMf (lb/min)</t>
  </si>
  <si>
    <t>CMf (kg/hr)</t>
  </si>
  <si>
    <t>Enter temp in degrees F</t>
  </si>
  <si>
    <t>Notes:</t>
  </si>
  <si>
    <t>Enter only Boost or Vacuum</t>
  </si>
  <si>
    <t>Pressure drop is the loss of pressure from the turbo outlet to the intake manifold (after the TB)</t>
  </si>
  <si>
    <t>Inlet pressure drop is the loss of pressure through the intake tract up to the turbo inlet.  Garret uses 0.85 PSI for it's turbo map calculations</t>
  </si>
  <si>
    <t>Mf is the Mass Flow Rate</t>
  </si>
  <si>
    <t>idle</t>
  </si>
  <si>
    <t>boost onset</t>
  </si>
  <si>
    <t>point of max boost</t>
  </si>
  <si>
    <t>boost at rev limit</t>
  </si>
  <si>
    <t>Di is air density, just used to calculate the Mf</t>
  </si>
  <si>
    <t>CMf is the corrected Mass Flow Rate, as affected by the turbo (basically, Mf with inlet pressure loss calculated in)</t>
  </si>
  <si>
    <t>Mass Flow Rate Spreadsheet created by John Baas</t>
  </si>
  <si>
    <t>Useful for using on turbo maps, sizing MAF meters, etc, etc</t>
  </si>
  <si>
    <t>To make it idiot-proof, the spreadsheet is protected, so only the variables can be changed, the password is "turbo"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</si>
</sst>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Border="1" applyAlignment="1">
      <alignment/>
    </xf>
    <xf numFmtId="1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1" customWidth="1"/>
    <col min="2" max="2" width="22.421875" style="1" customWidth="1"/>
    <col min="3" max="3" width="12.421875" style="1" bestFit="1" customWidth="1"/>
    <col min="4" max="4" width="11.28125" style="1" customWidth="1"/>
    <col min="5" max="5" width="16.8515625" style="1" customWidth="1"/>
    <col min="6" max="6" width="14.7109375" style="1" customWidth="1"/>
    <col min="7" max="16384" width="9.140625" style="1" customWidth="1"/>
  </cols>
  <sheetData>
    <row r="1" ht="12.75">
      <c r="A1" s="1" t="s">
        <v>25</v>
      </c>
    </row>
    <row r="2" ht="12.75">
      <c r="A2" s="1" t="s">
        <v>26</v>
      </c>
    </row>
    <row r="3" ht="12.75">
      <c r="A3" s="1" t="s">
        <v>27</v>
      </c>
    </row>
    <row r="5" spans="3:6" ht="12.75">
      <c r="C5" s="4" t="s">
        <v>19</v>
      </c>
      <c r="D5" s="4" t="s">
        <v>20</v>
      </c>
      <c r="E5" s="4" t="s">
        <v>21</v>
      </c>
      <c r="F5" s="4" t="s">
        <v>22</v>
      </c>
    </row>
    <row r="6" spans="2:6" ht="12.75">
      <c r="B6" s="1" t="s">
        <v>2</v>
      </c>
      <c r="C6" s="5">
        <v>60</v>
      </c>
      <c r="D6" s="5">
        <v>60</v>
      </c>
      <c r="E6" s="5">
        <v>60</v>
      </c>
      <c r="F6" s="5">
        <v>60</v>
      </c>
    </row>
    <row r="7" spans="2:6" ht="12.75">
      <c r="B7" s="1" t="s">
        <v>1</v>
      </c>
      <c r="C7" s="5">
        <v>0</v>
      </c>
      <c r="D7" s="5">
        <v>2</v>
      </c>
      <c r="E7" s="5">
        <v>17</v>
      </c>
      <c r="F7" s="5">
        <v>15</v>
      </c>
    </row>
    <row r="8" spans="2:6" ht="12.75">
      <c r="B8" s="1" t="s">
        <v>0</v>
      </c>
      <c r="C8" s="5">
        <v>20</v>
      </c>
      <c r="D8" s="5">
        <v>0</v>
      </c>
      <c r="E8" s="5">
        <v>0</v>
      </c>
      <c r="F8" s="5">
        <v>0</v>
      </c>
    </row>
    <row r="9" spans="2:6" ht="12.75">
      <c r="B9" s="1" t="s">
        <v>5</v>
      </c>
      <c r="C9" s="5">
        <v>0</v>
      </c>
      <c r="D9" s="5">
        <v>0.5</v>
      </c>
      <c r="E9" s="5">
        <v>1</v>
      </c>
      <c r="F9" s="5">
        <v>1</v>
      </c>
    </row>
    <row r="10" spans="2:6" ht="12.75">
      <c r="B10" s="1" t="s">
        <v>10</v>
      </c>
      <c r="C10" s="5">
        <v>0</v>
      </c>
      <c r="D10" s="5">
        <v>0.75</v>
      </c>
      <c r="E10" s="5">
        <v>0.75</v>
      </c>
      <c r="F10" s="5">
        <v>0.75</v>
      </c>
    </row>
    <row r="11" spans="2:6" ht="12.75">
      <c r="B11" s="1" t="s">
        <v>3</v>
      </c>
      <c r="C11" s="5">
        <v>800</v>
      </c>
      <c r="D11" s="5">
        <v>2000</v>
      </c>
      <c r="E11" s="5">
        <v>4000</v>
      </c>
      <c r="F11" s="5">
        <v>6500</v>
      </c>
    </row>
    <row r="12" spans="2:6" ht="12.75">
      <c r="B12" s="1" t="s">
        <v>4</v>
      </c>
      <c r="C12" s="5">
        <v>141</v>
      </c>
      <c r="D12" s="5">
        <v>141</v>
      </c>
      <c r="E12" s="5">
        <v>141</v>
      </c>
      <c r="F12" s="5">
        <v>141</v>
      </c>
    </row>
    <row r="13" spans="2:6" ht="12.75">
      <c r="B13" s="1" t="s">
        <v>7</v>
      </c>
      <c r="C13" s="5">
        <v>100</v>
      </c>
      <c r="D13" s="5">
        <v>85</v>
      </c>
      <c r="E13" s="5">
        <v>85</v>
      </c>
      <c r="F13" s="5">
        <v>80</v>
      </c>
    </row>
    <row r="15" spans="2:6" ht="12.75">
      <c r="B15" s="1" t="s">
        <v>6</v>
      </c>
      <c r="C15" s="2">
        <f>SUM(14.7+(C7-C8/2))/(53.3*12*(460+C6))</f>
        <v>1.4131428296531486E-05</v>
      </c>
      <c r="D15" s="2">
        <f>SUM(14.7+(D7-D8/2))/(53.3*12*(460+D6))</f>
        <v>5.021167075576082E-05</v>
      </c>
      <c r="E15" s="2">
        <f>SUM(14.7+(E7-E8/2))/(53.3*12*(460+E6))</f>
        <v>9.531197382979748E-05</v>
      </c>
      <c r="F15" s="2">
        <f>SUM(14.7+(F7-F8/2))/(53.3*12*(460+F6))</f>
        <v>8.92986000865926E-05</v>
      </c>
    </row>
    <row r="16" spans="2:6" ht="12.75">
      <c r="B16" s="1" t="s">
        <v>8</v>
      </c>
      <c r="C16" s="3">
        <f>SUM(C15*C12*(C11/2)*C13/100)</f>
        <v>0.7970125559243759</v>
      </c>
      <c r="D16" s="3">
        <f>SUM(D15*D12*(D11/2)*D13/100)</f>
        <v>6.017868740077935</v>
      </c>
      <c r="E16" s="3">
        <f>SUM(E15*E12*(E11/2)*E13/100)</f>
        <v>22.846280127002455</v>
      </c>
      <c r="F16" s="3">
        <f>SUM(F15*F12*(F11/2)*F13/100)</f>
        <v>32.736866791744845</v>
      </c>
    </row>
    <row r="17" spans="2:6" ht="12.75">
      <c r="B17" s="1" t="s">
        <v>9</v>
      </c>
      <c r="C17" s="3">
        <f>SUM(C16/2.20462)*60</f>
        <v>21.69115464590839</v>
      </c>
      <c r="D17" s="3">
        <f>SUM(D16/2.20462)*60</f>
        <v>163.7797554248243</v>
      </c>
      <c r="E17" s="3">
        <f>SUM(E16/2.20462)*60</f>
        <v>621.7746403553209</v>
      </c>
      <c r="F17" s="3">
        <f>SUM(F16/2.20462)*60</f>
        <v>890.9526392324713</v>
      </c>
    </row>
    <row r="18" spans="2:6" ht="12.75">
      <c r="B18" s="1" t="s">
        <v>11</v>
      </c>
      <c r="C18" s="3">
        <f>SQRT((460+C6)/545)*((14.7-C10)/14.7)*C16</f>
        <v>0.7785178666485207</v>
      </c>
      <c r="D18" s="3">
        <f>SQRT((460+D6)/545)*((14.7-D10)/14.7)*D16</f>
        <v>5.578314610768808</v>
      </c>
      <c r="E18" s="3">
        <f>SQRT((460+E6)/545)*((14.7-E10)/14.7)*E16</f>
        <v>21.177553672020498</v>
      </c>
      <c r="F18" s="3">
        <f>SQRT((460+F6)/545)*((14.7-F10)/14.7)*F16</f>
        <v>30.345717100638765</v>
      </c>
    </row>
    <row r="19" spans="2:6" ht="12.75">
      <c r="B19" s="1" t="s">
        <v>12</v>
      </c>
      <c r="C19" s="3">
        <f>SUM(C18/2.20462)*60</f>
        <v>21.1878110508438</v>
      </c>
      <c r="D19" s="3">
        <f>SUM(D18/2.20462)*60</f>
        <v>151.8170372427577</v>
      </c>
      <c r="E19" s="3">
        <f>SUM(E18/2.20462)*60</f>
        <v>576.3592910892716</v>
      </c>
      <c r="F19" s="3">
        <f>SUM(F18/2.20462)*60</f>
        <v>825.8761265153751</v>
      </c>
    </row>
    <row r="22" ht="12.75">
      <c r="A22" s="1" t="s">
        <v>14</v>
      </c>
    </row>
    <row r="23" ht="12.75">
      <c r="B23" s="1" t="s">
        <v>13</v>
      </c>
    </row>
    <row r="24" ht="12.75">
      <c r="B24" s="1" t="s">
        <v>15</v>
      </c>
    </row>
    <row r="25" ht="12.75">
      <c r="B25" s="1" t="s">
        <v>16</v>
      </c>
    </row>
    <row r="26" ht="12.75">
      <c r="B26" s="1" t="s">
        <v>17</v>
      </c>
    </row>
    <row r="27" ht="12.75">
      <c r="B27" s="1" t="s">
        <v>23</v>
      </c>
    </row>
    <row r="28" ht="12.75">
      <c r="B28" s="1" t="s">
        <v>18</v>
      </c>
    </row>
    <row r="29" ht="12.75">
      <c r="B29" s="1" t="s">
        <v>24</v>
      </c>
    </row>
  </sheetData>
  <sheetProtection password="C7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Orion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Bizass</dc:creator>
  <cp:keywords/>
  <dc:description/>
  <cp:lastModifiedBy>Bizass</cp:lastModifiedBy>
  <dcterms:created xsi:type="dcterms:W3CDTF">2001-09-28T23:43:05Z</dcterms:created>
  <dcterms:modified xsi:type="dcterms:W3CDTF">2001-09-30T17:40:34Z</dcterms:modified>
  <cp:category/>
  <cp:version/>
  <cp:contentType/>
  <cp:contentStatus/>
</cp:coreProperties>
</file>